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Laporan" sheetId="2" state="visible" r:id="rId2"/>
    <sheet xmlns:r="http://schemas.openxmlformats.org/officeDocument/2006/relationships" name="Penerimaan" sheetId="3" state="visible" r:id="rId3"/>
    <sheet xmlns:r="http://schemas.openxmlformats.org/officeDocument/2006/relationships" name="Pengeluaran" sheetId="4" state="visible" r:id="rId4"/>
    <sheet xmlns:r="http://schemas.openxmlformats.org/officeDocument/2006/relationships" name="Anggaran" sheetId="5" state="visible" r:id="rId5"/>
    <sheet xmlns:r="http://schemas.openxmlformats.org/officeDocument/2006/relationships" name="Tunggakan" sheetId="6" state="visible" r:id="rId6"/>
  </sheets>
  <definedNames>
    <definedName name="_xlnm.Print_Area" localSheetId="1">'Laporan'!$A$1:$C$48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p&quot;#,##0;[Red]-&quot;Rp&quot;#,##0"/>
    <numFmt numFmtId="167" formatCode="0.0%"/>
  </numFmts>
  <fonts count="9">
    <font>
      <name val="Calibri"/>
      <family val="2"/>
      <color theme="1"/>
      <sz val="11"/>
      <scheme val="minor"/>
    </font>
    <font>
      <b val="1"/>
      <color rgb="001F6F5C"/>
      <sz val="14"/>
    </font>
    <font>
      <color rgb="00000000"/>
      <sz val="11"/>
    </font>
    <font>
      <b val="1"/>
      <color rgb="001F6F5C"/>
      <sz val="11"/>
    </font>
    <font>
      <b val="1"/>
      <color rgb="00FFFFFF"/>
    </font>
    <font>
      <b val="1"/>
    </font>
    <font>
      <i val="1"/>
      <color rgb="00B00020"/>
    </font>
    <font>
      <b val="1"/>
      <color rgb="00000000"/>
      <sz val="11"/>
    </font>
    <font/>
  </fonts>
  <fills count="4">
    <fill>
      <patternFill/>
    </fill>
    <fill>
      <patternFill patternType="gray125"/>
    </fill>
    <fill>
      <patternFill patternType="solid">
        <fgColor rgb="001F6F5C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9D3CF"/>
      </left>
      <right style="thin">
        <color rgb="00C9D3CF"/>
      </right>
      <top style="thin">
        <color rgb="00C9D3CF"/>
      </top>
      <bottom style="thin">
        <color rgb="00C9D3C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1" fillId="0" borderId="0" pivotButton="0" quotePrefix="0" xfId="0"/>
    <xf numFmtId="0" fontId="0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166" fontId="8" fillId="3" borderId="0" pivotButton="0" quotePrefix="0" xfId="0"/>
    <xf numFmtId="166" fontId="8" fillId="0" borderId="0" pivotButton="0" quotePrefix="0" xfId="0"/>
    <xf numFmtId="166" fontId="5" fillId="0" borderId="0" pivotButton="0" quotePrefix="0" xfId="0"/>
    <xf numFmtId="167" fontId="8" fillId="0" borderId="0" pivotButton="0" quotePrefix="0" xfId="0"/>
    <xf numFmtId="0" fontId="4" fillId="2" borderId="1" applyAlignment="1" pivotButton="0" quotePrefix="0" xfId="0">
      <alignment vertical="center" wrapText="1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166" fontId="0" fillId="3" borderId="1" pivotButton="0" quotePrefix="0" xfId="0"/>
    <xf numFmtId="167" fontId="0" fillId="0" borderId="1" pivotButton="0" quotePrefix="0" xfId="0"/>
    <xf numFmtId="0" fontId="5" fillId="0" borderId="0" pivotButton="0" quotePrefix="0" xfId="0"/>
    <xf numFmtId="167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Template laporan keuangan sekolah swasta</t>
        </is>
      </c>
    </row>
    <row r="2">
      <c r="A2" s="2" t="inlineStr">
        <is>
          <t>Dari tim Lentera (lentera.corevantsolutions.com). Gratis dipakai dan diubah.</t>
        </is>
      </c>
    </row>
    <row r="3">
      <c r="A3" s="2" t="inlineStr"/>
    </row>
    <row r="4">
      <c r="A4" s="3" t="inlineStr">
        <is>
          <t>Cara memakai</t>
        </is>
      </c>
    </row>
    <row r="5">
      <c r="A5" s="2" t="inlineStr">
        <is>
          <t>1. Isi nama sekolah, periode, dan saldo awal di sheet Laporan (sel berwarna kuning).</t>
        </is>
      </c>
    </row>
    <row r="6">
      <c r="A6" s="2" t="inlineStr">
        <is>
          <t>2. Catat setiap penerimaan di sheet Penerimaan, pilih Sumber dari daftar.</t>
        </is>
      </c>
    </row>
    <row r="7">
      <c r="A7" s="2" t="inlineStr">
        <is>
          <t>3. Catat setiap pengeluaran di sheet Pengeluaran, pilih Pos anggaran dari daftar.</t>
        </is>
      </c>
    </row>
    <row r="8">
      <c r="A8" s="2" t="inlineStr">
        <is>
          <t>4. Isi pagu setiap pos di sheet Anggaran. Realisasi terhitung otomatis dari Pengeluaran.</t>
        </is>
      </c>
    </row>
    <row r="9">
      <c r="A9" s="2" t="inlineStr">
        <is>
          <t>5. Isi tagihan dan penerimaan SPP per kelas di sheet Tunggakan.</t>
        </is>
      </c>
    </row>
    <row r="10">
      <c r="A10" s="2" t="inlineStr">
        <is>
          <t>6. Sheet Laporan terisi otomatis dan siap dicetak untuk kepala sekolah dan yayasan.</t>
        </is>
      </c>
    </row>
    <row r="11">
      <c r="A11" s="2" t="inlineStr"/>
    </row>
    <row r="12">
      <c r="A12" s="3" t="inlineStr">
        <is>
          <t>Catatan</t>
        </is>
      </c>
    </row>
    <row r="13">
      <c r="A13" s="2" t="inlineStr">
        <is>
          <t>- Semua angka di file ini adalah CONTOH DATA REKAAN untuk SD Islam Contoh. Hapus baris contoh sebelum dipakai.</t>
        </is>
      </c>
    </row>
    <row r="14">
      <c r="A14" s="2" t="inlineStr">
        <is>
          <t>- Dana BOSP dicatat sebagai sumber terpisah. Laporan penggunaannya tetap mengikuti juknis BOSP lewat aplikasi Kementerian.</t>
        </is>
      </c>
    </row>
    <row r="15">
      <c r="A15" s="2" t="inlineStr">
        <is>
          <t>- Setoran ke yayasan dicatat sebagai pengeluaran di sini dan sebagai penerimaan di buku kas yayasan, dengan nominal yang sama.</t>
        </is>
      </c>
    </row>
    <row r="16">
      <c r="A16" s="2" t="inlineStr">
        <is>
          <t>- Tambah baris di Penerimaan/Pengeluaran cukup di bawah baris terakhir, rumus membaca sampai baris 500.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14" customWidth="1" min="3" max="3"/>
  </cols>
  <sheetData>
    <row r="1">
      <c r="A1" s="4" t="inlineStr">
        <is>
          <t>LAPORAN KEUANGAN SEKOLAH</t>
        </is>
      </c>
    </row>
    <row r="2">
      <c r="A2" t="inlineStr">
        <is>
          <t>Nama sekolah</t>
        </is>
      </c>
      <c r="B2" s="5" t="inlineStr">
        <is>
          <t>SD Islam Contoh</t>
        </is>
      </c>
    </row>
    <row r="3">
      <c r="A3" t="inlineStr">
        <is>
          <t>Periode</t>
        </is>
      </c>
      <c r="B3" s="5" t="inlineStr">
        <is>
          <t>Oktober 2026</t>
        </is>
      </c>
    </row>
    <row r="4">
      <c r="A4" s="6" t="inlineStr">
        <is>
          <t>CONTOH DATA REKAAN</t>
        </is>
      </c>
    </row>
    <row r="6">
      <c r="A6" s="7" t="inlineStr">
        <is>
          <t>1. Ringkasan kas</t>
        </is>
      </c>
    </row>
    <row r="7">
      <c r="A7" s="8" t="inlineStr">
        <is>
          <t>Saldo awal (kas + bank)</t>
        </is>
      </c>
      <c r="B7" s="9" t="n">
        <v>52400000</v>
      </c>
    </row>
    <row r="8">
      <c r="A8" s="8" t="inlineStr">
        <is>
          <t>Total penerimaan</t>
        </is>
      </c>
      <c r="B8" s="10">
        <f>SUM(Penerimaan!F2:F500)</f>
        <v/>
      </c>
    </row>
    <row r="9">
      <c r="A9" s="8" t="inlineStr">
        <is>
          <t>Total pengeluaran</t>
        </is>
      </c>
      <c r="B9" s="10">
        <f>SUM(Pengeluaran!F2:F500)</f>
        <v/>
      </c>
    </row>
    <row r="10">
      <c r="A10" s="7" t="inlineStr">
        <is>
          <t>Saldo akhir</t>
        </is>
      </c>
      <c r="B10" s="11">
        <f>B7+B8-B9</f>
        <v/>
      </c>
    </row>
    <row r="12">
      <c r="A12" s="7" t="inlineStr">
        <is>
          <t>2. Penerimaan per sumber</t>
        </is>
      </c>
    </row>
    <row r="13">
      <c r="A13" s="8" t="inlineStr">
        <is>
          <t>SPP</t>
        </is>
      </c>
      <c r="B13" s="10">
        <f>SUMIF(Penerimaan!$C$2:$C$500,"SPP",Penerimaan!$F$2:$F$500)</f>
        <v/>
      </c>
    </row>
    <row r="14">
      <c r="A14" s="8" t="inlineStr">
        <is>
          <t>Uang pangkal</t>
        </is>
      </c>
      <c r="B14" s="10">
        <f>SUMIF(Penerimaan!$C$2:$C$500,"Uang pangkal",Penerimaan!$F$2:$F$500)</f>
        <v/>
      </c>
    </row>
    <row r="15">
      <c r="A15" s="8" t="inlineStr">
        <is>
          <t>Biaya kegiatan</t>
        </is>
      </c>
      <c r="B15" s="10">
        <f>SUMIF(Penerimaan!$C$2:$C$500,"Biaya kegiatan",Penerimaan!$F$2:$F$500)</f>
        <v/>
      </c>
    </row>
    <row r="16">
      <c r="A16" s="8" t="inlineStr">
        <is>
          <t>Dana BOSP</t>
        </is>
      </c>
      <c r="B16" s="10">
        <f>SUMIF(Penerimaan!$C$2:$C$500,"Dana BOSP",Penerimaan!$F$2:$F$500)</f>
        <v/>
      </c>
    </row>
    <row r="17">
      <c r="A17" s="8" t="inlineStr">
        <is>
          <t>Donasi</t>
        </is>
      </c>
      <c r="B17" s="10">
        <f>SUMIF(Penerimaan!$C$2:$C$500,"Donasi",Penerimaan!$F$2:$F$500)</f>
        <v/>
      </c>
    </row>
    <row r="18">
      <c r="A18" s="8" t="inlineStr">
        <is>
          <t>Lain-lain</t>
        </is>
      </c>
      <c r="B18" s="10">
        <f>SUMIF(Penerimaan!$C$2:$C$500,"Lain-lain",Penerimaan!$F$2:$F$500)</f>
        <v/>
      </c>
    </row>
    <row r="20">
      <c r="A20" s="7" t="inlineStr">
        <is>
          <t>3. Pengeluaran per pos</t>
        </is>
      </c>
    </row>
    <row r="21">
      <c r="A21" s="8" t="inlineStr">
        <is>
          <t>Gaji dan honor</t>
        </is>
      </c>
      <c r="B21" s="10">
        <f>Anggaran!C2</f>
        <v/>
      </c>
    </row>
    <row r="22">
      <c r="A22" s="8" t="inlineStr">
        <is>
          <t>Kegiatan belajar</t>
        </is>
      </c>
      <c r="B22" s="10">
        <f>Anggaran!C3</f>
        <v/>
      </c>
    </row>
    <row r="23">
      <c r="A23" s="8" t="inlineStr">
        <is>
          <t>Sarana dan pemeliharaan</t>
        </is>
      </c>
      <c r="B23" s="10">
        <f>Anggaran!C4</f>
        <v/>
      </c>
    </row>
    <row r="24">
      <c r="A24" s="8" t="inlineStr">
        <is>
          <t>Operasional (listrik, air, internet)</t>
        </is>
      </c>
      <c r="B24" s="10">
        <f>Anggaran!C5</f>
        <v/>
      </c>
    </row>
    <row r="25">
      <c r="A25" s="8" t="inlineStr">
        <is>
          <t>Kegiatan siswa</t>
        </is>
      </c>
      <c r="B25" s="10">
        <f>Anggaran!C6</f>
        <v/>
      </c>
    </row>
    <row r="26">
      <c r="A26" s="8" t="inlineStr">
        <is>
          <t>Setoran ke yayasan</t>
        </is>
      </c>
      <c r="B26" s="10">
        <f>Anggaran!C7</f>
        <v/>
      </c>
    </row>
    <row r="27">
      <c r="A27" s="8" t="inlineStr">
        <is>
          <t>Lain-lain</t>
        </is>
      </c>
      <c r="B27" s="10">
        <f>Anggaran!C8</f>
        <v/>
      </c>
    </row>
    <row r="29">
      <c r="A29" s="7" t="inlineStr">
        <is>
          <t>4. Realisasi anggaran</t>
        </is>
      </c>
    </row>
    <row r="30">
      <c r="A30" s="8" t="inlineStr">
        <is>
          <t>Pagu periode ini</t>
        </is>
      </c>
      <c r="B30" s="10">
        <f>Anggaran!B9</f>
        <v/>
      </c>
    </row>
    <row r="31">
      <c r="A31" s="8" t="inlineStr">
        <is>
          <t>Realisasi</t>
        </is>
      </c>
      <c r="B31" s="10">
        <f>Anggaran!C9</f>
        <v/>
      </c>
    </row>
    <row r="32">
      <c r="A32" s="8" t="inlineStr">
        <is>
          <t>Penyerapan</t>
        </is>
      </c>
      <c r="B32" s="12">
        <f>Anggaran!E9</f>
        <v/>
      </c>
    </row>
    <row r="34">
      <c r="A34" s="7" t="inlineStr">
        <is>
          <t>5. SPP dan tunggakan</t>
        </is>
      </c>
    </row>
    <row r="35">
      <c r="A35" s="8" t="inlineStr">
        <is>
          <t>SPP ditagihkan</t>
        </is>
      </c>
      <c r="B35" s="10">
        <f>Tunggakan!C8</f>
        <v/>
      </c>
    </row>
    <row r="36">
      <c r="A36" s="8" t="inlineStr">
        <is>
          <t>SPP diterima</t>
        </is>
      </c>
      <c r="B36" s="10">
        <f>Tunggakan!D8</f>
        <v/>
      </c>
    </row>
    <row r="37">
      <c r="A37" s="7" t="inlineStr">
        <is>
          <t>Sisa tunggakan</t>
        </is>
      </c>
      <c r="B37" s="11">
        <f>Tunggakan!E8</f>
        <v/>
      </c>
    </row>
    <row r="38">
      <c r="A38" s="8" t="inlineStr">
        <is>
          <t>Realisasi penerimaan SPP</t>
        </is>
      </c>
      <c r="B38" s="12">
        <f>Tunggakan!F8</f>
        <v/>
      </c>
    </row>
    <row r="40">
      <c r="A40" s="7" t="inlineStr">
        <is>
          <t>6. Catatan</t>
        </is>
      </c>
    </row>
    <row r="41">
      <c r="A41" s="5" t="inlineStr">
        <is>
          <t>[Jelaskan selisih atau pos yang melewati pagu di sini]</t>
        </is>
      </c>
    </row>
    <row r="44">
      <c r="A44" t="inlineStr">
        <is>
          <t>Dibuat oleh,</t>
        </is>
      </c>
      <c r="B44" t="inlineStr">
        <is>
          <t>Diperiksa oleh,</t>
        </is>
      </c>
      <c r="C44" t="inlineStr">
        <is>
          <t>Diketahui,</t>
        </is>
      </c>
    </row>
    <row r="48">
      <c r="A48" t="inlineStr">
        <is>
          <t>[Nama], Bendahara</t>
        </is>
      </c>
      <c r="B48" t="inlineStr">
        <is>
          <t>[Nama], Kepala Sekolah</t>
        </is>
      </c>
      <c r="C48" t="inlineStr">
        <is>
          <t>[Nama], Yayasan</t>
        </is>
      </c>
    </row>
  </sheetData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44" customWidth="1" min="4" max="4"/>
    <col width="16" customWidth="1" min="5" max="5"/>
    <col width="16" customWidth="1" min="6" max="6"/>
  </cols>
  <sheetData>
    <row r="1">
      <c r="A1" s="13" t="inlineStr">
        <is>
          <t>Tanggal</t>
        </is>
      </c>
      <c r="B1" s="13" t="inlineStr">
        <is>
          <t>No. bukti</t>
        </is>
      </c>
      <c r="C1" s="13" t="inlineStr">
        <is>
          <t>Sumber</t>
        </is>
      </c>
      <c r="D1" s="13" t="inlineStr">
        <is>
          <t>Keterangan</t>
        </is>
      </c>
      <c r="E1" s="13" t="inlineStr">
        <is>
          <t>Masuk ke</t>
        </is>
      </c>
      <c r="F1" s="13" t="inlineStr">
        <is>
          <t>Jumlah</t>
        </is>
      </c>
    </row>
    <row r="2">
      <c r="A2" s="14" t="n">
        <v>46296</v>
      </c>
      <c r="B2" s="15" t="inlineStr">
        <is>
          <t>BM-001</t>
        </is>
      </c>
      <c r="C2" s="15" t="inlineStr">
        <is>
          <t>SPP</t>
        </is>
      </c>
      <c r="D2" s="15" t="inlineStr">
        <is>
          <t>SPP Oktober, rekap mutasi minggu 1</t>
        </is>
      </c>
      <c r="E2" s="15" t="inlineStr">
        <is>
          <t>Bank</t>
        </is>
      </c>
      <c r="F2" s="16" t="n">
        <v>41300000</v>
      </c>
    </row>
    <row r="3">
      <c r="A3" s="14" t="n">
        <v>46303</v>
      </c>
      <c r="B3" s="15" t="inlineStr">
        <is>
          <t>BM-002</t>
        </is>
      </c>
      <c r="C3" s="15" t="inlineStr">
        <is>
          <t>SPP</t>
        </is>
      </c>
      <c r="D3" s="15" t="inlineStr">
        <is>
          <t>SPP Oktober, rekap mutasi minggu 2</t>
        </is>
      </c>
      <c r="E3" s="15" t="inlineStr">
        <is>
          <t>Bank</t>
        </is>
      </c>
      <c r="F3" s="16" t="n">
        <v>38150000</v>
      </c>
    </row>
    <row r="4">
      <c r="A4" s="14" t="n">
        <v>46310</v>
      </c>
      <c r="B4" s="15" t="inlineStr">
        <is>
          <t>BM-003</t>
        </is>
      </c>
      <c r="C4" s="15" t="inlineStr">
        <is>
          <t>SPP</t>
        </is>
      </c>
      <c r="D4" s="15" t="inlineStr">
        <is>
          <t>SPP Oktober, rekap mutasi minggu 3</t>
        </is>
      </c>
      <c r="E4" s="15" t="inlineStr">
        <is>
          <t>Bank</t>
        </is>
      </c>
      <c r="F4" s="16" t="n">
        <v>12600000</v>
      </c>
    </row>
    <row r="5">
      <c r="A5" s="14" t="n">
        <v>46317</v>
      </c>
      <c r="B5" s="15" t="inlineStr">
        <is>
          <t>BM-004</t>
        </is>
      </c>
      <c r="C5" s="15" t="inlineStr">
        <is>
          <t>SPP</t>
        </is>
      </c>
      <c r="D5" s="15" t="inlineStr">
        <is>
          <t>SPP Oktober, rekap mutasi minggu 4</t>
        </is>
      </c>
      <c r="E5" s="15" t="inlineStr">
        <is>
          <t>Bank</t>
        </is>
      </c>
      <c r="F5" s="16" t="n">
        <v>6300000</v>
      </c>
    </row>
    <row r="6">
      <c r="A6" s="14" t="n">
        <v>46305</v>
      </c>
      <c r="B6" s="15" t="inlineStr">
        <is>
          <t>BM-005</t>
        </is>
      </c>
      <c r="C6" s="15" t="inlineStr">
        <is>
          <t>Biaya kegiatan</t>
        </is>
      </c>
      <c r="D6" s="15" t="inlineStr">
        <is>
          <t>Biaya kegiatan semester ganjil (cicilan)</t>
        </is>
      </c>
      <c r="E6" s="15" t="inlineStr">
        <is>
          <t>Bank</t>
        </is>
      </c>
      <c r="F6" s="16" t="n">
        <v>9750000</v>
      </c>
    </row>
    <row r="7">
      <c r="A7" s="14" t="n">
        <v>46309</v>
      </c>
      <c r="B7" s="15" t="inlineStr">
        <is>
          <t>KM-001</t>
        </is>
      </c>
      <c r="C7" s="15" t="inlineStr">
        <is>
          <t>Uang pangkal</t>
        </is>
      </c>
      <c r="D7" s="15" t="inlineStr">
        <is>
          <t>Cicilan uang pangkal siswa baru</t>
        </is>
      </c>
      <c r="E7" s="15" t="inlineStr">
        <is>
          <t>Kas tunai</t>
        </is>
      </c>
      <c r="F7" s="16" t="n">
        <v>4500000</v>
      </c>
    </row>
    <row r="8">
      <c r="A8" s="14" t="n">
        <v>46315</v>
      </c>
      <c r="B8" s="15" t="inlineStr">
        <is>
          <t>BM-006</t>
        </is>
      </c>
      <c r="C8" s="15" t="inlineStr">
        <is>
          <t>Donasi</t>
        </is>
      </c>
      <c r="D8" s="15" t="inlineStr">
        <is>
          <t>Donasi wali murid untuk perpustakaan</t>
        </is>
      </c>
      <c r="E8" s="15" t="inlineStr">
        <is>
          <t>Bank</t>
        </is>
      </c>
      <c r="F8" s="16" t="n">
        <v>2000000</v>
      </c>
    </row>
  </sheetData>
  <dataValidations count="1">
    <dataValidation sqref="C2:C500" showDropDown="0" showInputMessage="0" showErrorMessage="0" allowBlank="1" type="list">
      <formula1>"SPP,Uang pangkal,Biaya kegiatan,Dana BOSP,Donasi,Lain-lain"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2" customWidth="1" min="3" max="3"/>
    <col width="44" customWidth="1" min="4" max="4"/>
    <col width="16" customWidth="1" min="5" max="5"/>
    <col width="16" customWidth="1" min="6" max="6"/>
  </cols>
  <sheetData>
    <row r="1">
      <c r="A1" s="13" t="inlineStr">
        <is>
          <t>Tanggal</t>
        </is>
      </c>
      <c r="B1" s="13" t="inlineStr">
        <is>
          <t>No. bukti</t>
        </is>
      </c>
      <c r="C1" s="13" t="inlineStr">
        <is>
          <t>Pos anggaran</t>
        </is>
      </c>
      <c r="D1" s="13" t="inlineStr">
        <is>
          <t>Keterangan</t>
        </is>
      </c>
      <c r="E1" s="13" t="inlineStr">
        <is>
          <t>Dibayar dari</t>
        </is>
      </c>
      <c r="F1" s="13" t="inlineStr">
        <is>
          <t>Jumlah</t>
        </is>
      </c>
    </row>
    <row r="2">
      <c r="A2" s="14" t="n">
        <v>46296</v>
      </c>
      <c r="B2" s="15" t="inlineStr">
        <is>
          <t>BK-001</t>
        </is>
      </c>
      <c r="C2" s="15" t="inlineStr">
        <is>
          <t>Gaji dan honor</t>
        </is>
      </c>
      <c r="D2" s="15" t="inlineStr">
        <is>
          <t>Gaji guru dan pegawai Oktober</t>
        </is>
      </c>
      <c r="E2" s="15" t="inlineStr">
        <is>
          <t>Bank</t>
        </is>
      </c>
      <c r="F2" s="16" t="n">
        <v>68400000</v>
      </c>
    </row>
    <row r="3">
      <c r="A3" s="14" t="n">
        <v>46300</v>
      </c>
      <c r="B3" s="15" t="inlineStr">
        <is>
          <t>BK-002</t>
        </is>
      </c>
      <c r="C3" s="15" t="inlineStr">
        <is>
          <t>Operasional (listrik, air, internet)</t>
        </is>
      </c>
      <c r="D3" s="15" t="inlineStr">
        <is>
          <t>Listrik, air, internet September</t>
        </is>
      </c>
      <c r="E3" s="15" t="inlineStr">
        <is>
          <t>Bank</t>
        </is>
      </c>
      <c r="F3" s="16" t="n">
        <v>4850000</v>
      </c>
    </row>
    <row r="4">
      <c r="A4" s="14" t="n">
        <v>46304</v>
      </c>
      <c r="B4" s="15" t="inlineStr">
        <is>
          <t>BK-003</t>
        </is>
      </c>
      <c r="C4" s="15" t="inlineStr">
        <is>
          <t>Kegiatan belajar</t>
        </is>
      </c>
      <c r="D4" s="15" t="inlineStr">
        <is>
          <t>Alat peraga dan kertas ujian STS</t>
        </is>
      </c>
      <c r="E4" s="15" t="inlineStr">
        <is>
          <t>Kas tunai</t>
        </is>
      </c>
      <c r="F4" s="16" t="n">
        <v>3200000</v>
      </c>
    </row>
    <row r="5">
      <c r="A5" s="14" t="n">
        <v>46308</v>
      </c>
      <c r="B5" s="15" t="inlineStr">
        <is>
          <t>BK-004</t>
        </is>
      </c>
      <c r="C5" s="15" t="inlineStr">
        <is>
          <t>Sarana dan pemeliharaan</t>
        </is>
      </c>
      <c r="D5" s="15" t="inlineStr">
        <is>
          <t>Perbaikan atap kelas 3</t>
        </is>
      </c>
      <c r="E5" s="15" t="inlineStr">
        <is>
          <t>Bank</t>
        </is>
      </c>
      <c r="F5" s="16" t="n">
        <v>7500000</v>
      </c>
    </row>
    <row r="6">
      <c r="A6" s="14" t="n">
        <v>46313</v>
      </c>
      <c r="B6" s="15" t="inlineStr">
        <is>
          <t>BK-005</t>
        </is>
      </c>
      <c r="C6" s="15" t="inlineStr">
        <is>
          <t>Kegiatan siswa</t>
        </is>
      </c>
      <c r="D6" s="15" t="inlineStr">
        <is>
          <t>Lomba dan kunjungan belajar kelas 5</t>
        </is>
      </c>
      <c r="E6" s="15" t="inlineStr">
        <is>
          <t>Kas tunai</t>
        </is>
      </c>
      <c r="F6" s="16" t="n">
        <v>2750000</v>
      </c>
    </row>
    <row r="7">
      <c r="A7" s="14" t="n">
        <v>46320</v>
      </c>
      <c r="B7" s="15" t="inlineStr">
        <is>
          <t>BK-006</t>
        </is>
      </c>
      <c r="C7" s="15" t="inlineStr">
        <is>
          <t>Setoran ke yayasan</t>
        </is>
      </c>
      <c r="D7" s="15" t="inlineStr">
        <is>
          <t>Setoran dana pembangunan sesuai kebijakan</t>
        </is>
      </c>
      <c r="E7" s="15" t="inlineStr">
        <is>
          <t>Bank</t>
        </is>
      </c>
      <c r="F7" s="16" t="n">
        <v>10000000</v>
      </c>
    </row>
  </sheetData>
  <dataValidations count="1">
    <dataValidation sqref="C2:C500" showDropDown="0" showInputMessage="0" showErrorMessage="0" allowBlank="1" type="list">
      <formula1>=Anggaran!$A$2:$A$8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18" customWidth="1" min="4" max="4"/>
    <col width="12" customWidth="1" min="5" max="5"/>
  </cols>
  <sheetData>
    <row r="1">
      <c r="A1" s="13" t="inlineStr">
        <is>
          <t>Pos anggaran</t>
        </is>
      </c>
      <c r="B1" s="13" t="inlineStr">
        <is>
          <t>Pagu periode ini</t>
        </is>
      </c>
      <c r="C1" s="13" t="inlineStr">
        <is>
          <t>Realisasi</t>
        </is>
      </c>
      <c r="D1" s="13" t="inlineStr">
        <is>
          <t>Sisa</t>
        </is>
      </c>
      <c r="E1" s="13" t="inlineStr">
        <is>
          <t>Penyerapan</t>
        </is>
      </c>
    </row>
    <row r="2">
      <c r="A2" s="15" t="inlineStr">
        <is>
          <t>Gaji dan honor</t>
        </is>
      </c>
      <c r="B2" s="17" t="n">
        <v>70000000</v>
      </c>
      <c r="C2" s="16">
        <f>SUMIF(Pengeluaran!$C$2:$C$500,A2,Pengeluaran!$F$2:$F$500)</f>
        <v/>
      </c>
      <c r="D2" s="16">
        <f>B2-C2</f>
        <v/>
      </c>
      <c r="E2" s="18">
        <f>IF(B2=0,"",C2/B2)</f>
        <v/>
      </c>
    </row>
    <row r="3">
      <c r="A3" s="15" t="inlineStr">
        <is>
          <t>Kegiatan belajar</t>
        </is>
      </c>
      <c r="B3" s="17" t="n">
        <v>5000000</v>
      </c>
      <c r="C3" s="16">
        <f>SUMIF(Pengeluaran!$C$2:$C$500,A3,Pengeluaran!$F$2:$F$500)</f>
        <v/>
      </c>
      <c r="D3" s="16">
        <f>B3-C3</f>
        <v/>
      </c>
      <c r="E3" s="18">
        <f>IF(B3=0,"",C3/B3)</f>
        <v/>
      </c>
    </row>
    <row r="4">
      <c r="A4" s="15" t="inlineStr">
        <is>
          <t>Sarana dan pemeliharaan</t>
        </is>
      </c>
      <c r="B4" s="17" t="n">
        <v>6000000</v>
      </c>
      <c r="C4" s="16">
        <f>SUMIF(Pengeluaran!$C$2:$C$500,A4,Pengeluaran!$F$2:$F$500)</f>
        <v/>
      </c>
      <c r="D4" s="16">
        <f>B4-C4</f>
        <v/>
      </c>
      <c r="E4" s="18">
        <f>IF(B4=0,"",C4/B4)</f>
        <v/>
      </c>
    </row>
    <row r="5">
      <c r="A5" s="15" t="inlineStr">
        <is>
          <t>Operasional (listrik, air, internet)</t>
        </is>
      </c>
      <c r="B5" s="17" t="n">
        <v>5000000</v>
      </c>
      <c r="C5" s="16">
        <f>SUMIF(Pengeluaran!$C$2:$C$500,A5,Pengeluaran!$F$2:$F$500)</f>
        <v/>
      </c>
      <c r="D5" s="16">
        <f>B5-C5</f>
        <v/>
      </c>
      <c r="E5" s="18">
        <f>IF(B5=0,"",C5/B5)</f>
        <v/>
      </c>
    </row>
    <row r="6">
      <c r="A6" s="15" t="inlineStr">
        <is>
          <t>Kegiatan siswa</t>
        </is>
      </c>
      <c r="B6" s="17" t="n">
        <v>4000000</v>
      </c>
      <c r="C6" s="16">
        <f>SUMIF(Pengeluaran!$C$2:$C$500,A6,Pengeluaran!$F$2:$F$500)</f>
        <v/>
      </c>
      <c r="D6" s="16">
        <f>B6-C6</f>
        <v/>
      </c>
      <c r="E6" s="18">
        <f>IF(B6=0,"",C6/B6)</f>
        <v/>
      </c>
    </row>
    <row r="7">
      <c r="A7" s="15" t="inlineStr">
        <is>
          <t>Setoran ke yayasan</t>
        </is>
      </c>
      <c r="B7" s="17" t="n">
        <v>10000000</v>
      </c>
      <c r="C7" s="16">
        <f>SUMIF(Pengeluaran!$C$2:$C$500,A7,Pengeluaran!$F$2:$F$500)</f>
        <v/>
      </c>
      <c r="D7" s="16">
        <f>B7-C7</f>
        <v/>
      </c>
      <c r="E7" s="18">
        <f>IF(B7=0,"",C7/B7)</f>
        <v/>
      </c>
    </row>
    <row r="8">
      <c r="A8" s="15" t="inlineStr">
        <is>
          <t>Lain-lain</t>
        </is>
      </c>
      <c r="B8" s="17" t="n">
        <v>1000000</v>
      </c>
      <c r="C8" s="16">
        <f>SUMIF(Pengeluaran!$C$2:$C$500,A8,Pengeluaran!$F$2:$F$500)</f>
        <v/>
      </c>
      <c r="D8" s="16">
        <f>B8-C8</f>
        <v/>
      </c>
      <c r="E8" s="18">
        <f>IF(B8=0,"",C8/B8)</f>
        <v/>
      </c>
    </row>
    <row r="9">
      <c r="A9" s="19" t="inlineStr">
        <is>
          <t>Total</t>
        </is>
      </c>
      <c r="B9" s="11">
        <f>SUM(B2:B8)</f>
        <v/>
      </c>
      <c r="C9" s="11">
        <f>SUM(C2:C8)</f>
        <v/>
      </c>
      <c r="D9" s="11">
        <f>SUM(D2:D8)</f>
        <v/>
      </c>
      <c r="E9" s="20">
        <f>IF(B9=0,"",C9/B9)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18" customWidth="1" min="4" max="4"/>
    <col width="18" customWidth="1" min="5" max="5"/>
    <col width="12" customWidth="1" min="6" max="6"/>
  </cols>
  <sheetData>
    <row r="1">
      <c r="A1" s="13" t="inlineStr">
        <is>
          <t>Kelas</t>
        </is>
      </c>
      <c r="B1" s="13" t="inlineStr">
        <is>
          <t>Jumlah siswa</t>
        </is>
      </c>
      <c r="C1" s="13" t="inlineStr">
        <is>
          <t>SPP ditagihkan</t>
        </is>
      </c>
      <c r="D1" s="13" t="inlineStr">
        <is>
          <t>SPP diterima</t>
        </is>
      </c>
      <c r="E1" s="13" t="inlineStr">
        <is>
          <t>Sisa (tunggakan)</t>
        </is>
      </c>
      <c r="F1" s="13" t="inlineStr">
        <is>
          <t>Realisasi</t>
        </is>
      </c>
    </row>
    <row r="2">
      <c r="A2" s="15" t="inlineStr">
        <is>
          <t>1</t>
        </is>
      </c>
      <c r="B2" s="15" t="n">
        <v>50</v>
      </c>
      <c r="C2" s="17" t="n">
        <v>17500000</v>
      </c>
      <c r="D2" s="17" t="n">
        <v>17150000</v>
      </c>
      <c r="E2" s="16">
        <f>C2-D2</f>
        <v/>
      </c>
      <c r="F2" s="18">
        <f>IF(C2=0,"",D2/C2)</f>
        <v/>
      </c>
    </row>
    <row r="3">
      <c r="A3" s="15" t="inlineStr">
        <is>
          <t>2</t>
        </is>
      </c>
      <c r="B3" s="15" t="n">
        <v>50</v>
      </c>
      <c r="C3" s="17" t="n">
        <v>17500000</v>
      </c>
      <c r="D3" s="17" t="n">
        <v>17500000</v>
      </c>
      <c r="E3" s="16">
        <f>C3-D3</f>
        <v/>
      </c>
      <c r="F3" s="18">
        <f>IF(C3=0,"",D3/C3)</f>
        <v/>
      </c>
    </row>
    <row r="4">
      <c r="A4" s="15" t="inlineStr">
        <is>
          <t>3</t>
        </is>
      </c>
      <c r="B4" s="15" t="n">
        <v>48</v>
      </c>
      <c r="C4" s="17" t="n">
        <v>16800000</v>
      </c>
      <c r="D4" s="17" t="n">
        <v>16100000</v>
      </c>
      <c r="E4" s="16">
        <f>C4-D4</f>
        <v/>
      </c>
      <c r="F4" s="18">
        <f>IF(C4=0,"",D4/C4)</f>
        <v/>
      </c>
    </row>
    <row r="5">
      <c r="A5" s="15" t="inlineStr">
        <is>
          <t>4</t>
        </is>
      </c>
      <c r="B5" s="15" t="n">
        <v>52</v>
      </c>
      <c r="C5" s="17" t="n">
        <v>18200000</v>
      </c>
      <c r="D5" s="17" t="n">
        <v>17850000</v>
      </c>
      <c r="E5" s="16">
        <f>C5-D5</f>
        <v/>
      </c>
      <c r="F5" s="18">
        <f>IF(C5=0,"",D5/C5)</f>
        <v/>
      </c>
    </row>
    <row r="6">
      <c r="A6" s="15" t="inlineStr">
        <is>
          <t>5</t>
        </is>
      </c>
      <c r="B6" s="15" t="n">
        <v>50</v>
      </c>
      <c r="C6" s="17" t="n">
        <v>17500000</v>
      </c>
      <c r="D6" s="17" t="n">
        <v>16450000</v>
      </c>
      <c r="E6" s="16">
        <f>C6-D6</f>
        <v/>
      </c>
      <c r="F6" s="18">
        <f>IF(C6=0,"",D6/C6)</f>
        <v/>
      </c>
    </row>
    <row r="7">
      <c r="A7" s="15" t="inlineStr">
        <is>
          <t>6</t>
        </is>
      </c>
      <c r="B7" s="15" t="n">
        <v>50</v>
      </c>
      <c r="C7" s="17" t="n">
        <v>17500000</v>
      </c>
      <c r="D7" s="17" t="n">
        <v>15750000</v>
      </c>
      <c r="E7" s="16">
        <f>C7-D7</f>
        <v/>
      </c>
      <c r="F7" s="18">
        <f>IF(C7=0,"",D7/C7)</f>
        <v/>
      </c>
    </row>
    <row r="8">
      <c r="A8" s="19" t="inlineStr">
        <is>
          <t>Total</t>
        </is>
      </c>
      <c r="B8" s="19">
        <f>SUM(B2:B7)</f>
        <v/>
      </c>
      <c r="C8" s="11">
        <f>SUM(C2:C7)</f>
        <v/>
      </c>
      <c r="D8" s="11">
        <f>SUM(D2:D7)</f>
        <v/>
      </c>
      <c r="E8" s="11">
        <f>SUM(E2:E7)</f>
        <v/>
      </c>
      <c r="F8" s="20">
        <f>IF(C8=0,"",D8/C8)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2026-11-02T02:59:55Z</dcterms:created>
  <dcterms:modified xmlns:dcterms="http://purl.org/dc/terms/" xmlns:xsi="http://www.w3.org/2001/XMLSchema-instance" xsi:type="dcterms:W3CDTF">2026-11-02T02:59:55Z</dcterms:modified>
</cp:coreProperties>
</file>